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Risk Register" state="visible" r:id="rId5"/>
    <sheet sheetId="3" name="Risk Heatmap Guide" state="visible" r:id="rId6"/>
    <sheet sheetId="4" name="Dashboard" state="visible" r:id="rId7"/>
  </sheets>
  <calcPr calcId="171027"/>
</workbook>
</file>

<file path=xl/sharedStrings.xml><?xml version="1.0" encoding="utf-8"?>
<sst xmlns="http://schemas.openxmlformats.org/spreadsheetml/2006/main" count="169" uniqueCount="136">
  <si>
    <t>AI Risk Assessment Matrix</t>
  </si>
  <si>
    <t>Systematically identify, score, and mitigate risks across your AI portfolio. Aligned with NIST AI RMF and ISO 23894.</t>
  </si>
  <si>
    <t>How to use</t>
  </si>
  <si>
    <t xml:space="preserve">  •  Create one row per identified risk</t>
  </si>
  <si>
    <t xml:space="preserve">  •  Score Likelihood (1-5) and Impact (1-5) — the Risk Score auto-calculates</t>
  </si>
  <si>
    <t xml:space="preserve">  •  Assign a risk owner and define mitigation strategy</t>
  </si>
  <si>
    <t xml:space="preserve">  •  Re-assess residual risk after mitigation is applied</t>
  </si>
  <si>
    <t xml:space="preserve">  •  Use the Risk Heatmap sheet to visualize risk distribution</t>
  </si>
  <si>
    <t>Scoring guide</t>
  </si>
  <si>
    <t xml:space="preserve">  •  1 = Very Low — Rare occurrence, negligible impact</t>
  </si>
  <si>
    <t xml:space="preserve">  •  2 = Low — Unlikely, minor impact</t>
  </si>
  <si>
    <t xml:space="preserve">  •  3 = Medium — Possible, moderate impact</t>
  </si>
  <si>
    <t xml:space="preserve">  •  4 = High — Likely, significant impact</t>
  </si>
  <si>
    <t xml:space="preserve">  •  5 = Critical — Almost certain, severe/catastrophic impact</t>
  </si>
  <si>
    <t>Risk categories</t>
  </si>
  <si>
    <t xml:space="preserve">  •  Performance: Accuracy, drift, latency, availability</t>
  </si>
  <si>
    <t xml:space="preserve">  •  Fairness: Bias, discrimination, equity</t>
  </si>
  <si>
    <t xml:space="preserve">  •  Security: Adversarial attacks, data leaks, prompt injection</t>
  </si>
  <si>
    <t xml:space="preserve">  •  Privacy: GDPR violations, consent issues, re-identification</t>
  </si>
  <si>
    <t xml:space="preserve">  •  Legal/Compliance: Regulatory non-compliance, liability</t>
  </si>
  <si>
    <t xml:space="preserve">  •  Operational: Integration failures, skill gaps, vendor lock-in</t>
  </si>
  <si>
    <t xml:space="preserve">  •  Reputational: Public trust, media exposure, brand damage</t>
  </si>
  <si>
    <t>Generated by VerifyWise — verifywise.ai</t>
  </si>
  <si>
    <t>Risk ID</t>
  </si>
  <si>
    <t>AI system / Model</t>
  </si>
  <si>
    <t>Risk description</t>
  </si>
  <si>
    <t>Risk category</t>
  </si>
  <si>
    <t>Likelihood (1-5)</t>
  </si>
  <si>
    <t>Impact (1-5)</t>
  </si>
  <si>
    <t>Risk score</t>
  </si>
  <si>
    <t>Risk rating</t>
  </si>
  <si>
    <t>Mitigation strategy</t>
  </si>
  <si>
    <t>Mitigation status</t>
  </si>
  <si>
    <t>Residual risk</t>
  </si>
  <si>
    <t>Risk owner</t>
  </si>
  <si>
    <t>Date identified</t>
  </si>
  <si>
    <t>Target resolution</t>
  </si>
  <si>
    <t>Evidence / Reference</t>
  </si>
  <si>
    <t>RSK-001</t>
  </si>
  <si>
    <t>Credit risk scoring model</t>
  </si>
  <si>
    <t>Historical training data contains age-based bias leading to systematic discrimination against applicants under 25</t>
  </si>
  <si>
    <t>Fairness</t>
  </si>
  <si>
    <t>Implement reweighting + adversarial debiasing; add fairness constraints to optimization</t>
  </si>
  <si>
    <t>In progress</t>
  </si>
  <si>
    <t>Medium</t>
  </si>
  <si>
    <t>ML Ethics Lead</t>
  </si>
  <si>
    <t>2024-11-15</t>
  </si>
  <si>
    <t>2025-03-01</t>
  </si>
  <si>
    <t>Bias audit report BA-2024-Q4</t>
  </si>
  <si>
    <t>RSK-002</t>
  </si>
  <si>
    <t>Customer churn predictor</t>
  </si>
  <si>
    <t>Model accuracy degrades over time as customer behavior patterns shift (concept drift)</t>
  </si>
  <si>
    <t>Performance</t>
  </si>
  <si>
    <t>Automated weekly drift detection using PSI + KS test; auto-alert when thresholds exceeded</t>
  </si>
  <si>
    <t>Implemented</t>
  </si>
  <si>
    <t>Low</t>
  </si>
  <si>
    <t>MLOps Team</t>
  </si>
  <si>
    <t>2024-10-01</t>
  </si>
  <si>
    <t>2025-01-15</t>
  </si>
  <si>
    <t>Monitoring dashboard MON-CHURN-01</t>
  </si>
  <si>
    <t>RSK-003</t>
  </si>
  <si>
    <t>Support chatbot (LLM)</t>
  </si>
  <si>
    <t>Prompt injection attacks could cause chatbot to leak internal knowledge base content or generate harmful responses</t>
  </si>
  <si>
    <t>Security</t>
  </si>
  <si>
    <t>Input sanitization layer + output guardrails + rate limiting; red team testing quarterly</t>
  </si>
  <si>
    <t>Security Engineering</t>
  </si>
  <si>
    <t>2024-12-01</t>
  </si>
  <si>
    <t>2025-02-28</t>
  </si>
  <si>
    <t>Red team report RT-2025-Q1</t>
  </si>
  <si>
    <t>RSK-004</t>
  </si>
  <si>
    <t>Employee attrition predictor</t>
  </si>
  <si>
    <t>Processing sensitive employee data without sufficient legal basis under GDPR Article 6; works council not consulted</t>
  </si>
  <si>
    <t>Privacy</t>
  </si>
  <si>
    <t>Conduct DPIA, obtain works council approval, implement data minimization and access controls</t>
  </si>
  <si>
    <t>DPO + HR Legal</t>
  </si>
  <si>
    <t>2024-09-20</t>
  </si>
  <si>
    <t>2025-02-15</t>
  </si>
  <si>
    <t>DPIA-HR-2024-003</t>
  </si>
  <si>
    <t>RSK-005</t>
  </si>
  <si>
    <t>Medical image triage</t>
  </si>
  <si>
    <t>Misclassification of critical abnormalities could delay treatment — patient safety risk</t>
  </si>
  <si>
    <t>Mandatory human review for all AI outputs; confidence threshold filtering; clinical validation study</t>
  </si>
  <si>
    <t>Not started</t>
  </si>
  <si>
    <t>Clinical AI Lead</t>
  </si>
  <si>
    <t>2025-01-05</t>
  </si>
  <si>
    <t>2025-06-30</t>
  </si>
  <si>
    <t>Clinical protocol CP-2025-001</t>
  </si>
  <si>
    <t>RSK-006</t>
  </si>
  <si>
    <t>All production models</t>
  </si>
  <si>
    <t>No formal AI incident response procedure — ad-hoc handling increases response time and regulatory exposure</t>
  </si>
  <si>
    <t>Operational</t>
  </si>
  <si>
    <t>Develop AI incident response playbook; assign incident commander role; conduct tabletop exercise</t>
  </si>
  <si>
    <t>AI Governance Office</t>
  </si>
  <si>
    <t>2024-11-01</t>
  </si>
  <si>
    <t>2025-03-15</t>
  </si>
  <si>
    <t>Governance roadmap GR-2025-Q1</t>
  </si>
  <si>
    <t>Risk Heatmap — Likelihood vs Impact</t>
  </si>
  <si>
    <t/>
  </si>
  <si>
    <t>Impact: 1</t>
  </si>
  <si>
    <t>Impact: 2</t>
  </si>
  <si>
    <t>Impact: 3</t>
  </si>
  <si>
    <t>Impact: 4</t>
  </si>
  <si>
    <t>Impact: 5</t>
  </si>
  <si>
    <t>Likelihood: 5</t>
  </si>
  <si>
    <t>5 - Medium</t>
  </si>
  <si>
    <t>10 - High</t>
  </si>
  <si>
    <t>15 - High</t>
  </si>
  <si>
    <t>20 - Critical</t>
  </si>
  <si>
    <t>25 - Critical</t>
  </si>
  <si>
    <t>Likelihood: 4</t>
  </si>
  <si>
    <t>4 - Medium</t>
  </si>
  <si>
    <t>8 - Medium</t>
  </si>
  <si>
    <t>12 - High</t>
  </si>
  <si>
    <t>16 - Critical</t>
  </si>
  <si>
    <t>Likelihood: 3</t>
  </si>
  <si>
    <t>3 - Low</t>
  </si>
  <si>
    <t>6 - Medium</t>
  </si>
  <si>
    <t>9 - High</t>
  </si>
  <si>
    <t>Likelihood: 2</t>
  </si>
  <si>
    <t>2 - Low</t>
  </si>
  <si>
    <t>Likelihood: 1</t>
  </si>
  <si>
    <t>1 - Low</t>
  </si>
  <si>
    <t>Risk Assessment — Dashboard</t>
  </si>
  <si>
    <t>Total risks</t>
  </si>
  <si>
    <t>Critical/High</t>
  </si>
  <si>
    <t>Mitigated</t>
  </si>
  <si>
    <t>Avg risk score</t>
  </si>
  <si>
    <t>Risk rating distribution</t>
  </si>
  <si>
    <t>Critical</t>
  </si>
  <si>
    <t>High</t>
  </si>
  <si>
    <t>Risks by category</t>
  </si>
  <si>
    <t>Mitigation progress</t>
  </si>
  <si>
    <t>17%</t>
  </si>
  <si>
    <t>(1/6)</t>
  </si>
  <si>
    <t>67%</t>
  </si>
  <si>
    <t>(4/6)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</si>
</sst>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4"/>
      <name val="Calibri"/>
    </font>
    <font>
      <b/>
      <sz val="11"/>
      <name val="Calibri"/>
    </font>
    <font>
      <b/>
      <color rgb="00000000"/>
      <sz val="11"/>
      <name val="Calibri"/>
    </font>
    <font>
      <b/>
      <color rgb="FF13715B"/>
      <sz val="16"/>
      <name val="Calibri"/>
    </font>
    <font>
      <b/>
      <color rgb="FF6B7280"/>
      <sz val="10"/>
      <name val="Calibri"/>
    </font>
    <font>
      <b/>
      <color rgb="FF13715B"/>
      <sz val="22"/>
      <name val="Calibri"/>
    </font>
    <font>
      <b/>
      <color rgb="FFEF4444"/>
      <sz val="22"/>
      <name val="Calibri"/>
    </font>
    <font>
      <b/>
      <color rgb="FF22C55E"/>
      <sz val="22"/>
      <name val="Calibri"/>
    </font>
    <font>
      <b/>
      <color rgb="FFD97706"/>
      <sz val="22"/>
      <name val="Calibri"/>
    </font>
    <font>
      <b/>
      <color rgb="FF13715B"/>
      <sz val="13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374151"/>
      <sz val="10"/>
      <name val="Calibri"/>
    </font>
    <font>
      <b/>
      <color rgb="FF22C55E"/>
      <sz val="11"/>
      <name val="Calibri"/>
    </font>
    <font>
      <color rgb="FF6B7280"/>
      <sz val="9"/>
      <name val="Calibri"/>
    </font>
    <font>
      <b/>
      <color rgb="FFFBBF24"/>
      <sz val="11"/>
      <name val="Calibri"/>
    </font>
    <font>
      <b/>
      <color rgb="FFEF4444"/>
      <sz val="1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FCD34D"/>
      </patternFill>
    </fill>
    <fill>
      <patternFill patternType="solid">
        <fgColor rgb="FFFBBF24"/>
      </patternFill>
    </fill>
    <fill>
      <patternFill patternType="solid">
        <fgColor rgb="FFEF4444"/>
      </patternFill>
    </fill>
    <fill>
      <patternFill patternType="solid">
        <fgColor rgb="FF34D399"/>
      </patternFill>
    </fill>
    <fill>
      <patternFill patternType="solid">
        <fgColor rgb="FFE8F5E9"/>
      </patternFill>
    </fill>
    <fill>
      <patternFill patternType="solid">
        <fgColor rgb="FFF97316"/>
      </patternFill>
    </fill>
    <fill>
      <patternFill patternType="solid">
        <fgColor rgb="FF22C55E"/>
      </patternFill>
    </fill>
    <fill>
      <patternFill patternType="solid">
        <fgColor rgb="FF8B5CF6"/>
      </patternFill>
    </fill>
    <fill>
      <patternFill patternType="solid">
        <fgColor rgb="FF3B82F6"/>
      </patternFill>
    </fill>
    <fill>
      <patternFill patternType="solid">
        <fgColor rgb="FF14B8A6"/>
      </patternFill>
    </fill>
    <fill>
      <patternFill patternType="solid">
        <fgColor rgb="FF9CA3AF"/>
      </patternFill>
    </fill>
    <fill>
      <patternFill patternType="solid">
        <fgColor rgb="FFE5E7EB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0" borderId="0" xfId="0" applyFont="1"/>
    <xf numFmtId="0" fontId="12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7" fillId="0" borderId="0" xfId="0" applyFont="1"/>
    <xf numFmtId="0" fontId="0" fillId="0" borderId="2" xfId="0" applyBorder="1"/>
    <xf numFmtId="0" fontId="18" fillId="0" borderId="0" xfId="0" applyFont="1"/>
    <xf numFmtId="0" fontId="19" fillId="0" borderId="0" xfId="0" applyFont="1" applyAlignment="1">
      <alignment horizontal="right" vertical="center"/>
    </xf>
    <xf numFmtId="0" fontId="0" fillId="6" borderId="3" xfId="0" applyFill="1" applyBorder="1"/>
    <xf numFmtId="0" fontId="0" fillId="6" borderId="4" xfId="0" applyFill="1" applyBorder="1"/>
    <xf numFmtId="0" fontId="0" fillId="0" borderId="4" xfId="0" applyBorder="1"/>
    <xf numFmtId="0" fontId="0" fillId="0" borderId="5" xfId="0" applyBorder="1"/>
    <xf numFmtId="0" fontId="20" fillId="0" borderId="0" xfId="0" applyFont="1" applyAlignment="1">
      <alignment horizontal="left" vertical="center"/>
    </xf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5" borderId="3" xfId="0" applyFill="1" applyBorder="1"/>
    <xf numFmtId="0" fontId="0" fillId="5" borderId="4" xfId="0" applyFill="1" applyBorder="1"/>
    <xf numFmtId="0" fontId="0" fillId="10" borderId="3" xfId="0" applyFill="1" applyBorder="1"/>
    <xf numFmtId="0" fontId="0" fillId="11" borderId="3" xfId="0" applyFill="1" applyBorder="1"/>
    <xf numFmtId="0" fontId="0" fillId="11" borderId="4" xfId="0" applyFill="1" applyBorder="1"/>
    <xf numFmtId="0" fontId="0" fillId="12" borderId="3" xfId="0" applyFill="1" applyBorder="1"/>
    <xf numFmtId="0" fontId="0" fillId="12" borderId="4" xfId="0" applyFill="1" applyBorder="1"/>
    <xf numFmtId="0" fontId="0" fillId="12" borderId="5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4" borderId="3" xfId="0" applyFill="1" applyBorder="1"/>
    <xf numFmtId="0" fontId="0" fillId="14" borderId="4" xfId="0" applyFill="1" applyBorder="1"/>
    <xf numFmtId="0" fontId="20" fillId="0" borderId="0" xfId="0" applyFont="1" applyAlignment="1">
      <alignment horizontal="right"/>
    </xf>
    <xf numFmtId="0" fontId="0" fillId="10" borderId="4" xfId="0" applyFill="1" applyBorder="1"/>
    <xf numFmtId="0" fontId="0" fillId="15" borderId="4" xfId="0" applyFill="1" applyBorder="1"/>
    <xf numFmtId="0" fontId="0" fillId="15" borderId="5" xfId="0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</cellXfs>
  <cellStyles count="1">
    <cellStyle name="Normal" xfId="0" builtinId="0"/>
  </cellStyles>
  <dxfs count="4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B45309"/>
      </font>
      <fill>
        <patternFill patternType="solid">
          <bgColor rgb="FFFEF3C7"/>
        </patternFill>
      </fill>
    </dxf>
    <dxf>
      <font>
        <b/>
        <color rgb="FFD97706"/>
      </font>
      <fill>
        <patternFill patternType="solid">
          <bgColor rgb="FFFFFBEB"/>
        </patternFill>
      </fill>
    </dxf>
    <dxf>
      <font>
        <b/>
        <color rgb="FF059669"/>
      </font>
      <fill>
        <patternFill patternType="solid">
          <bgColor rgb="FFECFD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29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0" spans="1:1" s="4" customFormat="1" x14ac:dyDescent="0.25">
      <c r="A10" s="4" t="s">
        <v>7</v>
      </c>
    </row>
    <row r="12" spans="1:1" s="3" customFormat="1" x14ac:dyDescent="0.25">
      <c r="A12" s="3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6" spans="1:1" s="4" customFormat="1" x14ac:dyDescent="0.25">
      <c r="A16" s="4" t="s">
        <v>12</v>
      </c>
    </row>
    <row r="17" spans="1:1" s="4" customFormat="1" x14ac:dyDescent="0.25">
      <c r="A17" s="4" t="s">
        <v>13</v>
      </c>
    </row>
    <row r="19" spans="1:1" s="3" customFormat="1" x14ac:dyDescent="0.25">
      <c r="A19" s="3" t="s">
        <v>14</v>
      </c>
    </row>
    <row r="20" spans="1:1" s="4" customFormat="1" x14ac:dyDescent="0.25">
      <c r="A20" s="4" t="s">
        <v>15</v>
      </c>
    </row>
    <row r="21" spans="1:1" s="4" customFormat="1" x14ac:dyDescent="0.25">
      <c r="A21" s="4" t="s">
        <v>16</v>
      </c>
    </row>
    <row r="22" spans="1:1" s="4" customFormat="1" x14ac:dyDescent="0.25">
      <c r="A22" s="4" t="s">
        <v>17</v>
      </c>
    </row>
    <row r="23" spans="1:1" s="4" customFormat="1" x14ac:dyDescent="0.25">
      <c r="A23" s="4" t="s">
        <v>18</v>
      </c>
    </row>
    <row r="24" spans="1:1" s="4" customFormat="1" x14ac:dyDescent="0.25">
      <c r="A24" s="4" t="s">
        <v>19</v>
      </c>
    </row>
    <row r="25" spans="1:1" s="4" customFormat="1" x14ac:dyDescent="0.25">
      <c r="A25" s="4" t="s">
        <v>20</v>
      </c>
    </row>
    <row r="26" spans="1:1" s="4" customFormat="1" x14ac:dyDescent="0.25">
      <c r="A26" s="4" t="s">
        <v>21</v>
      </c>
    </row>
    <row r="29" spans="1:1" s="5" customFormat="1" x14ac:dyDescent="0.25">
      <c r="A29" s="5" t="s">
        <v>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4444"/>
    <pageSetUpPr fitToPage="1"/>
  </sheetPr>
  <dimension ref="A1:O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4" customWidth="1"/>
    <col min="3" max="3" width="38" customWidth="1"/>
    <col min="4" max="4" width="16" customWidth="1"/>
    <col min="5" max="5" width="14" customWidth="1"/>
    <col min="6" max="8" width="12" customWidth="1"/>
    <col min="9" max="9" width="36" customWidth="1"/>
    <col min="10" max="10" width="16" customWidth="1"/>
    <col min="11" max="11" width="14" customWidth="1"/>
    <col min="12" max="12" width="20" customWidth="1"/>
    <col min="13" max="13" width="14" customWidth="1"/>
    <col min="14" max="14" width="16" customWidth="1"/>
    <col min="15" max="15" width="28" customWidth="1"/>
  </cols>
  <sheetData>
    <row r="1" ht="30" customHeight="1" spans="1:15" x14ac:dyDescent="0.25">
      <c r="A1" s="6" t="s">
        <v>23</v>
      </c>
      <c r="B1" s="6" t="s">
        <v>24</v>
      </c>
      <c r="C1" s="6" t="s">
        <v>25</v>
      </c>
      <c r="D1" s="6" t="s">
        <v>26</v>
      </c>
      <c r="E1" s="6" t="s">
        <v>27</v>
      </c>
      <c r="F1" s="6" t="s">
        <v>28</v>
      </c>
      <c r="G1" s="6" t="s">
        <v>29</v>
      </c>
      <c r="H1" s="6" t="s">
        <v>30</v>
      </c>
      <c r="I1" s="6" t="s">
        <v>31</v>
      </c>
      <c r="J1" s="6" t="s">
        <v>32</v>
      </c>
      <c r="K1" s="6" t="s">
        <v>33</v>
      </c>
      <c r="L1" s="6" t="s">
        <v>34</v>
      </c>
      <c r="M1" s="6" t="s">
        <v>35</v>
      </c>
      <c r="N1" s="6" t="s">
        <v>36</v>
      </c>
      <c r="O1" s="6" t="s">
        <v>37</v>
      </c>
    </row>
    <row r="2" spans="1:15" x14ac:dyDescent="0.25">
      <c r="A2" s="7" t="s">
        <v>38</v>
      </c>
      <c r="B2" s="7" t="s">
        <v>39</v>
      </c>
      <c r="C2" s="7" t="s">
        <v>40</v>
      </c>
      <c r="D2" s="7" t="s">
        <v>41</v>
      </c>
      <c r="E2" s="7">
        <v>4</v>
      </c>
      <c r="F2" s="7">
        <v>5</v>
      </c>
      <c r="G2" s="7">
        <f>E2*F2</f>
      </c>
      <c r="H2" s="7">
        <f>IF(G2&gt;=16,"Critical",IF(G2&gt;=9,"High",IF(G2&gt;=4,"Medium","Low")))</f>
      </c>
      <c r="I2" s="7" t="s">
        <v>42</v>
      </c>
      <c r="J2" s="7" t="s">
        <v>43</v>
      </c>
      <c r="K2" s="7" t="s">
        <v>44</v>
      </c>
      <c r="L2" s="7" t="s">
        <v>45</v>
      </c>
      <c r="M2" s="7" t="s">
        <v>46</v>
      </c>
      <c r="N2" s="7" t="s">
        <v>47</v>
      </c>
      <c r="O2" s="7" t="s">
        <v>48</v>
      </c>
    </row>
    <row r="3" spans="1:15" x14ac:dyDescent="0.25">
      <c r="A3" s="7" t="s">
        <v>49</v>
      </c>
      <c r="B3" s="7" t="s">
        <v>50</v>
      </c>
      <c r="C3" s="7" t="s">
        <v>51</v>
      </c>
      <c r="D3" s="7" t="s">
        <v>52</v>
      </c>
      <c r="E3" s="7">
        <v>3</v>
      </c>
      <c r="F3" s="7">
        <v>3</v>
      </c>
      <c r="G3" s="7">
        <f>E3*F3</f>
      </c>
      <c r="H3" s="7">
        <f>IF(G3&gt;=16,"Critical",IF(G3&gt;=9,"High",IF(G3&gt;=4,"Medium","Low")))</f>
      </c>
      <c r="I3" s="7" t="s">
        <v>53</v>
      </c>
      <c r="J3" s="7" t="s">
        <v>54</v>
      </c>
      <c r="K3" s="7" t="s">
        <v>55</v>
      </c>
      <c r="L3" s="7" t="s">
        <v>56</v>
      </c>
      <c r="M3" s="7" t="s">
        <v>57</v>
      </c>
      <c r="N3" s="7" t="s">
        <v>58</v>
      </c>
      <c r="O3" s="7" t="s">
        <v>59</v>
      </c>
    </row>
    <row r="4" spans="1:15" x14ac:dyDescent="0.25">
      <c r="A4" s="7" t="s">
        <v>60</v>
      </c>
      <c r="B4" s="7" t="s">
        <v>61</v>
      </c>
      <c r="C4" s="7" t="s">
        <v>62</v>
      </c>
      <c r="D4" s="7" t="s">
        <v>63</v>
      </c>
      <c r="E4" s="7">
        <v>3</v>
      </c>
      <c r="F4" s="7">
        <v>4</v>
      </c>
      <c r="G4" s="7">
        <f>E4*F4</f>
      </c>
      <c r="H4" s="7">
        <f>IF(G4&gt;=16,"Critical",IF(G4&gt;=9,"High",IF(G4&gt;=4,"Medium","Low")))</f>
      </c>
      <c r="I4" s="7" t="s">
        <v>64</v>
      </c>
      <c r="J4" s="7" t="s">
        <v>43</v>
      </c>
      <c r="K4" s="7" t="s">
        <v>44</v>
      </c>
      <c r="L4" s="7" t="s">
        <v>65</v>
      </c>
      <c r="M4" s="7" t="s">
        <v>66</v>
      </c>
      <c r="N4" s="7" t="s">
        <v>67</v>
      </c>
      <c r="O4" s="7" t="s">
        <v>68</v>
      </c>
    </row>
    <row r="5" spans="1:15" x14ac:dyDescent="0.25">
      <c r="A5" s="7" t="s">
        <v>69</v>
      </c>
      <c r="B5" s="7" t="s">
        <v>70</v>
      </c>
      <c r="C5" s="7" t="s">
        <v>71</v>
      </c>
      <c r="D5" s="7" t="s">
        <v>72</v>
      </c>
      <c r="E5" s="7">
        <v>2</v>
      </c>
      <c r="F5" s="7">
        <v>5</v>
      </c>
      <c r="G5" s="7">
        <f>E5*F5</f>
      </c>
      <c r="H5" s="7">
        <f>IF(G5&gt;=16,"Critical",IF(G5&gt;=9,"High",IF(G5&gt;=4,"Medium","Low")))</f>
      </c>
      <c r="I5" s="7" t="s">
        <v>73</v>
      </c>
      <c r="J5" s="7" t="s">
        <v>43</v>
      </c>
      <c r="K5" s="7" t="s">
        <v>55</v>
      </c>
      <c r="L5" s="7" t="s">
        <v>74</v>
      </c>
      <c r="M5" s="7" t="s">
        <v>75</v>
      </c>
      <c r="N5" s="7" t="s">
        <v>76</v>
      </c>
      <c r="O5" s="7" t="s">
        <v>77</v>
      </c>
    </row>
    <row r="6" spans="1:15" x14ac:dyDescent="0.25">
      <c r="A6" s="7" t="s">
        <v>78</v>
      </c>
      <c r="B6" s="7" t="s">
        <v>79</v>
      </c>
      <c r="C6" s="7" t="s">
        <v>80</v>
      </c>
      <c r="D6" s="7" t="s">
        <v>52</v>
      </c>
      <c r="E6" s="7">
        <v>2</v>
      </c>
      <c r="F6" s="7">
        <v>5</v>
      </c>
      <c r="G6" s="7">
        <f>E6*F6</f>
      </c>
      <c r="H6" s="7">
        <f>IF(G6&gt;=16,"Critical",IF(G6&gt;=9,"High",IF(G6&gt;=4,"Medium","Low")))</f>
      </c>
      <c r="I6" s="7" t="s">
        <v>81</v>
      </c>
      <c r="J6" s="7" t="s">
        <v>82</v>
      </c>
      <c r="K6" s="7" t="s">
        <v>44</v>
      </c>
      <c r="L6" s="7" t="s">
        <v>83</v>
      </c>
      <c r="M6" s="7" t="s">
        <v>84</v>
      </c>
      <c r="N6" s="7" t="s">
        <v>85</v>
      </c>
      <c r="O6" s="7" t="s">
        <v>86</v>
      </c>
    </row>
    <row r="7" spans="1:15" x14ac:dyDescent="0.25">
      <c r="A7" s="7" t="s">
        <v>87</v>
      </c>
      <c r="B7" s="7" t="s">
        <v>88</v>
      </c>
      <c r="C7" s="7" t="s">
        <v>89</v>
      </c>
      <c r="D7" s="7" t="s">
        <v>90</v>
      </c>
      <c r="E7" s="7">
        <v>4</v>
      </c>
      <c r="F7" s="7">
        <v>3</v>
      </c>
      <c r="G7" s="7">
        <f>E7*F7</f>
      </c>
      <c r="H7" s="7">
        <f>IF(G7&gt;=16,"Critical",IF(G7&gt;=9,"High",IF(G7&gt;=4,"Medium","Low")))</f>
      </c>
      <c r="I7" s="7" t="s">
        <v>91</v>
      </c>
      <c r="J7" s="7" t="s">
        <v>43</v>
      </c>
      <c r="K7" s="7" t="s">
        <v>55</v>
      </c>
      <c r="L7" s="7" t="s">
        <v>92</v>
      </c>
      <c r="M7" s="7" t="s">
        <v>93</v>
      </c>
      <c r="N7" s="7" t="s">
        <v>94</v>
      </c>
      <c r="O7" s="7" t="s">
        <v>95</v>
      </c>
    </row>
    <row r="8" spans="4:11" x14ac:dyDescent="0.25">
      <c r="G8">
        <f>IF(AND(E8&lt;&gt;"",F8&lt;&gt;""),E8*F8,"")</f>
      </c>
      <c r="H8">
        <f>IF(G8="","",IF(G8&gt;=16,"Critical",IF(G8&gt;=9,"High",IF(G8&gt;=4,"Medium","Low"))))</f>
      </c>
    </row>
    <row r="9" spans="4:11" x14ac:dyDescent="0.25">
      <c r="G9">
        <f>IF(AND(E9&lt;&gt;"",F9&lt;&gt;""),E9*F9,"")</f>
      </c>
      <c r="H9">
        <f>IF(G9="","",IF(G9&gt;=16,"Critical",IF(G9&gt;=9,"High",IF(G9&gt;=4,"Medium","Low"))))</f>
      </c>
    </row>
    <row r="10" spans="4:11" x14ac:dyDescent="0.25">
      <c r="G10">
        <f>IF(AND(E10&lt;&gt;"",F10&lt;&gt;""),E10*F10,"")</f>
      </c>
      <c r="H10">
        <f>IF(G10="","",IF(G10&gt;=16,"Critical",IF(G10&gt;=9,"High",IF(G10&gt;=4,"Medium","Low"))))</f>
      </c>
    </row>
    <row r="11" spans="4:11" x14ac:dyDescent="0.25">
      <c r="G11">
        <f>IF(AND(E11&lt;&gt;"",F11&lt;&gt;""),E11*F11,"")</f>
      </c>
      <c r="H11">
        <f>IF(G11="","",IF(G11&gt;=16,"Critical",IF(G11&gt;=9,"High",IF(G11&gt;=4,"Medium","Low"))))</f>
      </c>
    </row>
    <row r="12" spans="4:11" x14ac:dyDescent="0.25">
      <c r="G12">
        <f>IF(AND(E12&lt;&gt;"",F12&lt;&gt;""),E12*F12,"")</f>
      </c>
      <c r="H12">
        <f>IF(G12="","",IF(G12&gt;=16,"Critical",IF(G12&gt;=9,"High",IF(G12&gt;=4,"Medium","Low"))))</f>
      </c>
    </row>
    <row r="13" spans="4:11" x14ac:dyDescent="0.25">
      <c r="G13">
        <f>IF(AND(E13&lt;&gt;"",F13&lt;&gt;""),E13*F13,"")</f>
      </c>
      <c r="H13">
        <f>IF(G13="","",IF(G13&gt;=16,"Critical",IF(G13&gt;=9,"High",IF(G13&gt;=4,"Medium","Low"))))</f>
      </c>
    </row>
    <row r="14" spans="4:11" x14ac:dyDescent="0.25">
      <c r="G14">
        <f>IF(AND(E14&lt;&gt;"",F14&lt;&gt;""),E14*F14,"")</f>
      </c>
      <c r="H14">
        <f>IF(G14="","",IF(G14&gt;=16,"Critical",IF(G14&gt;=9,"High",IF(G14&gt;=4,"Medium","Low"))))</f>
      </c>
    </row>
    <row r="15" spans="4:11" x14ac:dyDescent="0.25">
      <c r="G15">
        <f>IF(AND(E15&lt;&gt;"",F15&lt;&gt;""),E15*F15,"")</f>
      </c>
      <c r="H15">
        <f>IF(G15="","",IF(G15&gt;=16,"Critical",IF(G15&gt;=9,"High",IF(G15&gt;=4,"Medium","Low"))))</f>
      </c>
    </row>
    <row r="16" spans="4:11" x14ac:dyDescent="0.25">
      <c r="G16">
        <f>IF(AND(E16&lt;&gt;"",F16&lt;&gt;""),E16*F16,"")</f>
      </c>
      <c r="H16">
        <f>IF(G16="","",IF(G16&gt;=16,"Critical",IF(G16&gt;=9,"High",IF(G16&gt;=4,"Medium","Low"))))</f>
      </c>
    </row>
    <row r="17" spans="4:11" x14ac:dyDescent="0.25">
      <c r="G17">
        <f>IF(AND(E17&lt;&gt;"",F17&lt;&gt;""),E17*F17,"")</f>
      </c>
      <c r="H17">
        <f>IF(G17="","",IF(G17&gt;=16,"Critical",IF(G17&gt;=9,"High",IF(G17&gt;=4,"Medium","Low"))))</f>
      </c>
    </row>
    <row r="18" spans="4:11" x14ac:dyDescent="0.25">
      <c r="G18">
        <f>IF(AND(E18&lt;&gt;"",F18&lt;&gt;""),E18*F18,"")</f>
      </c>
      <c r="H18">
        <f>IF(G18="","",IF(G18&gt;=16,"Critical",IF(G18&gt;=9,"High",IF(G18&gt;=4,"Medium","Low"))))</f>
      </c>
    </row>
    <row r="19" spans="4:11" x14ac:dyDescent="0.25">
      <c r="G19">
        <f>IF(AND(E19&lt;&gt;"",F19&lt;&gt;""),E19*F19,"")</f>
      </c>
      <c r="H19">
        <f>IF(G19="","",IF(G19&gt;=16,"Critical",IF(G19&gt;=9,"High",IF(G19&gt;=4,"Medium","Low"))))</f>
      </c>
    </row>
    <row r="20" spans="4:11" x14ac:dyDescent="0.25">
      <c r="G20">
        <f>IF(AND(E20&lt;&gt;"",F20&lt;&gt;""),E20*F20,"")</f>
      </c>
      <c r="H20">
        <f>IF(G20="","",IF(G20&gt;=16,"Critical",IF(G20&gt;=9,"High",IF(G20&gt;=4,"Medium","Low"))))</f>
      </c>
    </row>
    <row r="21" spans="4:11" x14ac:dyDescent="0.25">
      <c r="G21">
        <f>IF(AND(E21&lt;&gt;"",F21&lt;&gt;""),E21*F21,"")</f>
      </c>
      <c r="H21">
        <f>IF(G21="","",IF(G21&gt;=16,"Critical",IF(G21&gt;=9,"High",IF(G21&gt;=4,"Medium","Low"))))</f>
      </c>
    </row>
    <row r="22" spans="4:11" x14ac:dyDescent="0.25">
      <c r="G22">
        <f>IF(AND(E22&lt;&gt;"",F22&lt;&gt;""),E22*F22,"")</f>
      </c>
      <c r="H22">
        <f>IF(G22="","",IF(G22&gt;=16,"Critical",IF(G22&gt;=9,"High",IF(G22&gt;=4,"Medium","Low"))))</f>
      </c>
    </row>
    <row r="23" spans="4:11" x14ac:dyDescent="0.25">
      <c r="G23">
        <f>IF(AND(E23&lt;&gt;"",F23&lt;&gt;""),E23*F23,"")</f>
      </c>
      <c r="H23">
        <f>IF(G23="","",IF(G23&gt;=16,"Critical",IF(G23&gt;=9,"High",IF(G23&gt;=4,"Medium","Low"))))</f>
      </c>
    </row>
    <row r="24" spans="4:11" x14ac:dyDescent="0.25">
      <c r="G24">
        <f>IF(AND(E24&lt;&gt;"",F24&lt;&gt;""),E24*F24,"")</f>
      </c>
      <c r="H24">
        <f>IF(G24="","",IF(G24&gt;=16,"Critical",IF(G24&gt;=9,"High",IF(G24&gt;=4,"Medium","Low"))))</f>
      </c>
    </row>
    <row r="25" spans="4:11" x14ac:dyDescent="0.25">
      <c r="G25">
        <f>IF(AND(E25&lt;&gt;"",F25&lt;&gt;""),E25*F25,"")</f>
      </c>
      <c r="H25">
        <f>IF(G25="","",IF(G25&gt;=16,"Critical",IF(G25&gt;=9,"High",IF(G25&gt;=4,"Medium","Low"))))</f>
      </c>
    </row>
    <row r="26" spans="4:11" x14ac:dyDescent="0.25">
      <c r="G26">
        <f>IF(AND(E26&lt;&gt;"",F26&lt;&gt;""),E26*F26,"")</f>
      </c>
      <c r="H26">
        <f>IF(G26="","",IF(G26&gt;=16,"Critical",IF(G26&gt;=9,"High",IF(G26&gt;=4,"Medium","Low"))))</f>
      </c>
    </row>
    <row r="27" spans="4:11" x14ac:dyDescent="0.25">
      <c r="G27">
        <f>IF(AND(E27&lt;&gt;"",F27&lt;&gt;""),E27*F27,"")</f>
      </c>
      <c r="H27">
        <f>IF(G27="","",IF(G27&gt;=16,"Critical",IF(G27&gt;=9,"High",IF(G27&gt;=4,"Medium","Low"))))</f>
      </c>
    </row>
    <row r="28" spans="4:11" x14ac:dyDescent="0.25">
      <c r="G28">
        <f>IF(AND(E28&lt;&gt;"",F28&lt;&gt;""),E28*F28,"")</f>
      </c>
      <c r="H28">
        <f>IF(G28="","",IF(G28&gt;=16,"Critical",IF(G28&gt;=9,"High",IF(G28&gt;=4,"Medium","Low"))))</f>
      </c>
    </row>
    <row r="29" spans="4:11" x14ac:dyDescent="0.25">
      <c r="G29">
        <f>IF(AND(E29&lt;&gt;"",F29&lt;&gt;""),E29*F29,"")</f>
      </c>
      <c r="H29">
        <f>IF(G29="","",IF(G29&gt;=16,"Critical",IF(G29&gt;=9,"High",IF(G29&gt;=4,"Medium","Low"))))</f>
      </c>
    </row>
    <row r="30" spans="4:11" x14ac:dyDescent="0.25">
      <c r="G30">
        <f>IF(AND(E30&lt;&gt;"",F30&lt;&gt;""),E30*F30,"")</f>
      </c>
      <c r="H30">
        <f>IF(G30="","",IF(G30&gt;=16,"Critical",IF(G30&gt;=9,"High",IF(G30&gt;=4,"Medium","Low"))))</f>
      </c>
    </row>
    <row r="31" spans="4:11" x14ac:dyDescent="0.25">
      <c r="G31">
        <f>IF(AND(E31&lt;&gt;"",F31&lt;&gt;""),E31*F31,"")</f>
      </c>
      <c r="H31">
        <f>IF(G31="","",IF(G31&gt;=16,"Critical",IF(G31&gt;=9,"High",IF(G31&gt;=4,"Medium","Low"))))</f>
      </c>
    </row>
    <row r="32" spans="4:11" x14ac:dyDescent="0.25">
      <c r="G32">
        <f>IF(AND(E32&lt;&gt;"",F32&lt;&gt;""),E32*F32,"")</f>
      </c>
      <c r="H32">
        <f>IF(G32="","",IF(G32&gt;=16,"Critical",IF(G32&gt;=9,"High",IF(G32&gt;=4,"Medium","Low"))))</f>
      </c>
    </row>
    <row r="33" spans="4:11" x14ac:dyDescent="0.25">
      <c r="G33">
        <f>IF(AND(E33&lt;&gt;"",F33&lt;&gt;""),E33*F33,"")</f>
      </c>
      <c r="H33">
        <f>IF(G33="","",IF(G33&gt;=16,"Critical",IF(G33&gt;=9,"High",IF(G33&gt;=4,"Medium","Low"))))</f>
      </c>
    </row>
    <row r="34" spans="4:11" x14ac:dyDescent="0.25">
      <c r="G34">
        <f>IF(AND(E34&lt;&gt;"",F34&lt;&gt;""),E34*F34,"")</f>
      </c>
      <c r="H34">
        <f>IF(G34="","",IF(G34&gt;=16,"Critical",IF(G34&gt;=9,"High",IF(G34&gt;=4,"Medium","Low"))))</f>
      </c>
    </row>
    <row r="35" spans="4:11" x14ac:dyDescent="0.25">
      <c r="G35">
        <f>IF(AND(E35&lt;&gt;"",F35&lt;&gt;""),E35*F35,"")</f>
      </c>
      <c r="H35">
        <f>IF(G35="","",IF(G35&gt;=16,"Critical",IF(G35&gt;=9,"High",IF(G35&gt;=4,"Medium","Low"))))</f>
      </c>
    </row>
    <row r="36" spans="4:11" x14ac:dyDescent="0.25">
      <c r="G36">
        <f>IF(AND(E36&lt;&gt;"",F36&lt;&gt;""),E36*F36,"")</f>
      </c>
      <c r="H36">
        <f>IF(G36="","",IF(G36&gt;=16,"Critical",IF(G36&gt;=9,"High",IF(G36&gt;=4,"Medium","Low"))))</f>
      </c>
    </row>
    <row r="37" spans="4:11" x14ac:dyDescent="0.25">
      <c r="G37">
        <f>IF(AND(E37&lt;&gt;"",F37&lt;&gt;""),E37*F37,"")</f>
      </c>
      <c r="H37">
        <f>IF(G37="","",IF(G37&gt;=16,"Critical",IF(G37&gt;=9,"High",IF(G37&gt;=4,"Medium","Low"))))</f>
      </c>
    </row>
    <row r="38" spans="4:11" x14ac:dyDescent="0.25">
      <c r="G38">
        <f>IF(AND(E38&lt;&gt;"",F38&lt;&gt;""),E38*F38,"")</f>
      </c>
      <c r="H38">
        <f>IF(G38="","",IF(G38&gt;=16,"Critical",IF(G38&gt;=9,"High",IF(G38&gt;=4,"Medium","Low"))))</f>
      </c>
    </row>
    <row r="39" spans="4:11" x14ac:dyDescent="0.25">
      <c r="G39">
        <f>IF(AND(E39&lt;&gt;"",F39&lt;&gt;""),E39*F39,"")</f>
      </c>
      <c r="H39">
        <f>IF(G39="","",IF(G39&gt;=16,"Critical",IF(G39&gt;=9,"High",IF(G39&gt;=4,"Medium","Low"))))</f>
      </c>
    </row>
    <row r="40" spans="4:11" x14ac:dyDescent="0.25">
      <c r="G40">
        <f>IF(AND(E40&lt;&gt;"",F40&lt;&gt;""),E40*F40,"")</f>
      </c>
      <c r="H40">
        <f>IF(G40="","",IF(G40&gt;=16,"Critical",IF(G40&gt;=9,"High",IF(G40&gt;=4,"Medium","Low"))))</f>
      </c>
    </row>
    <row r="41" spans="4:11" x14ac:dyDescent="0.25">
      <c r="G41">
        <f>IF(AND(E41&lt;&gt;"",F41&lt;&gt;""),E41*F41,"")</f>
      </c>
      <c r="H41">
        <f>IF(G41="","",IF(G41&gt;=16,"Critical",IF(G41&gt;=9,"High",IF(G41&gt;=4,"Medium","Low"))))</f>
      </c>
    </row>
    <row r="42" spans="4:11" x14ac:dyDescent="0.25">
      <c r="G42">
        <f>IF(AND(E42&lt;&gt;"",F42&lt;&gt;""),E42*F42,"")</f>
      </c>
      <c r="H42">
        <f>IF(G42="","",IF(G42&gt;=16,"Critical",IF(G42&gt;=9,"High",IF(G42&gt;=4,"Medium","Low"))))</f>
      </c>
    </row>
    <row r="43" spans="4:11" x14ac:dyDescent="0.25">
      <c r="G43">
        <f>IF(AND(E43&lt;&gt;"",F43&lt;&gt;""),E43*F43,"")</f>
      </c>
      <c r="H43">
        <f>IF(G43="","",IF(G43&gt;=16,"Critical",IF(G43&gt;=9,"High",IF(G43&gt;=4,"Medium","Low"))))</f>
      </c>
    </row>
    <row r="44" spans="4:11" x14ac:dyDescent="0.25">
      <c r="G44">
        <f>IF(AND(E44&lt;&gt;"",F44&lt;&gt;""),E44*F44,"")</f>
      </c>
      <c r="H44">
        <f>IF(G44="","",IF(G44&gt;=16,"Critical",IF(G44&gt;=9,"High",IF(G44&gt;=4,"Medium","Low"))))</f>
      </c>
    </row>
    <row r="45" spans="4:11" x14ac:dyDescent="0.25">
      <c r="G45">
        <f>IF(AND(E45&lt;&gt;"",F45&lt;&gt;""),E45*F45,"")</f>
      </c>
      <c r="H45">
        <f>IF(G45="","",IF(G45&gt;=16,"Critical",IF(G45&gt;=9,"High",IF(G45&gt;=4,"Medium","Low"))))</f>
      </c>
    </row>
    <row r="46" spans="4:11" x14ac:dyDescent="0.25">
      <c r="G46">
        <f>IF(AND(E46&lt;&gt;"",F46&lt;&gt;""),E46*F46,"")</f>
      </c>
      <c r="H46">
        <f>IF(G46="","",IF(G46&gt;=16,"Critical",IF(G46&gt;=9,"High",IF(G46&gt;=4,"Medium","Low"))))</f>
      </c>
    </row>
    <row r="47" spans="4:11" x14ac:dyDescent="0.25">
      <c r="G47">
        <f>IF(AND(E47&lt;&gt;"",F47&lt;&gt;""),E47*F47,"")</f>
      </c>
      <c r="H47">
        <f>IF(G47="","",IF(G47&gt;=16,"Critical",IF(G47&gt;=9,"High",IF(G47&gt;=4,"Medium","Low"))))</f>
      </c>
    </row>
    <row r="48" spans="4:11" x14ac:dyDescent="0.25">
      <c r="G48">
        <f>IF(AND(E48&lt;&gt;"",F48&lt;&gt;""),E48*F48,"")</f>
      </c>
      <c r="H48">
        <f>IF(G48="","",IF(G48&gt;=16,"Critical",IF(G48&gt;=9,"High",IF(G48&gt;=4,"Medium","Low"))))</f>
      </c>
    </row>
    <row r="49" spans="4:11" x14ac:dyDescent="0.25">
      <c r="G49">
        <f>IF(AND(E49&lt;&gt;"",F49&lt;&gt;""),E49*F49,"")</f>
      </c>
      <c r="H49">
        <f>IF(G49="","",IF(G49&gt;=16,"Critical",IF(G49&gt;=9,"High",IF(G49&gt;=4,"Medium","Low"))))</f>
      </c>
    </row>
    <row r="50" spans="4:11" x14ac:dyDescent="0.25">
      <c r="G50">
        <f>IF(AND(E50&lt;&gt;"",F50&lt;&gt;""),E50*F50,"")</f>
      </c>
      <c r="H50">
        <f>IF(G50="","",IF(G50&gt;=16,"Critical",IF(G50&gt;=9,"High",IF(G50&gt;=4,"Medium","Low"))))</f>
      </c>
    </row>
    <row r="51" spans="4:11" x14ac:dyDescent="0.25">
      <c r="G51">
        <f>IF(AND(E51&lt;&gt;"",F51&lt;&gt;""),E51*F51,"")</f>
      </c>
      <c r="H51">
        <f>IF(G51="","",IF(G51&gt;=16,"Critical",IF(G51&gt;=9,"High",IF(G51&gt;=4,"Medium","Low"))))</f>
      </c>
    </row>
    <row r="52" spans="4:11" x14ac:dyDescent="0.25">
      <c r="G52">
        <f>IF(AND(E52&lt;&gt;"",F52&lt;&gt;""),E52*F52,"")</f>
      </c>
      <c r="H52">
        <f>IF(G52="","",IF(G52&gt;=16,"Critical",IF(G52&gt;=9,"High",IF(G52&gt;=4,"Medium","Low"))))</f>
      </c>
    </row>
    <row r="53" spans="4:11" x14ac:dyDescent="0.25">
      <c r="G53">
        <f>IF(AND(E53&lt;&gt;"",F53&lt;&gt;""),E53*F53,"")</f>
      </c>
      <c r="H53">
        <f>IF(G53="","",IF(G53&gt;=16,"Critical",IF(G53&gt;=9,"High",IF(G53&gt;=4,"Medium","Low"))))</f>
      </c>
    </row>
    <row r="54" spans="4:11" x14ac:dyDescent="0.25">
      <c r="G54">
        <f>IF(AND(E54&lt;&gt;"",F54&lt;&gt;""),E54*F54,"")</f>
      </c>
      <c r="H54">
        <f>IF(G54="","",IF(G54&gt;=16,"Critical",IF(G54&gt;=9,"High",IF(G54&gt;=4,"Medium","Low"))))</f>
      </c>
    </row>
    <row r="55" spans="4:11" x14ac:dyDescent="0.25">
      <c r="G55">
        <f>IF(AND(E55&lt;&gt;"",F55&lt;&gt;""),E55*F55,"")</f>
      </c>
      <c r="H55">
        <f>IF(G55="","",IF(G55&gt;=16,"Critical",IF(G55&gt;=9,"High",IF(G55&gt;=4,"Medium","Low"))))</f>
      </c>
    </row>
    <row r="56" spans="4:11" x14ac:dyDescent="0.25">
      <c r="G56">
        <f>IF(AND(E56&lt;&gt;"",F56&lt;&gt;""),E56*F56,"")</f>
      </c>
      <c r="H56">
        <f>IF(G56="","",IF(G56&gt;=16,"Critical",IF(G56&gt;=9,"High",IF(G56&gt;=4,"Medium","Low"))))</f>
      </c>
    </row>
    <row r="57" spans="4:11" x14ac:dyDescent="0.25">
      <c r="G57">
        <f>IF(AND(E57&lt;&gt;"",F57&lt;&gt;""),E57*F57,"")</f>
      </c>
      <c r="H57">
        <f>IF(G57="","",IF(G57&gt;=16,"Critical",IF(G57&gt;=9,"High",IF(G57&gt;=4,"Medium","Low"))))</f>
      </c>
    </row>
    <row r="58" spans="4:11" x14ac:dyDescent="0.25">
      <c r="G58">
        <f>IF(AND(E58&lt;&gt;"",F58&lt;&gt;""),E58*F58,"")</f>
      </c>
      <c r="H58">
        <f>IF(G58="","",IF(G58&gt;=16,"Critical",IF(G58&gt;=9,"High",IF(G58&gt;=4,"Medium","Low"))))</f>
      </c>
    </row>
    <row r="59" spans="4:11" x14ac:dyDescent="0.25">
      <c r="G59">
        <f>IF(AND(E59&lt;&gt;"",F59&lt;&gt;""),E59*F59,"")</f>
      </c>
      <c r="H59">
        <f>IF(G59="","",IF(G59&gt;=16,"Critical",IF(G59&gt;=9,"High",IF(G59&gt;=4,"Medium","Low"))))</f>
      </c>
    </row>
    <row r="60" spans="4:11" x14ac:dyDescent="0.25">
      <c r="G60">
        <f>IF(AND(E60&lt;&gt;"",F60&lt;&gt;""),E60*F60,"")</f>
      </c>
      <c r="H60">
        <f>IF(G60="","",IF(G60&gt;=16,"Critical",IF(G60&gt;=9,"High",IF(G60&gt;=4,"Medium","Low"))))</f>
      </c>
    </row>
    <row r="61" spans="4:11" x14ac:dyDescent="0.25">
      <c r="G61">
        <f>IF(AND(E61&lt;&gt;"",F61&lt;&gt;""),E61*F61,"")</f>
      </c>
      <c r="H61">
        <f>IF(G61="","",IF(G61&gt;=16,"Critical",IF(G61&gt;=9,"High",IF(G61&gt;=4,"Medium","Low"))))</f>
      </c>
    </row>
    <row r="62" spans="4:11" x14ac:dyDescent="0.25">
      <c r="G62">
        <f>IF(AND(E62&lt;&gt;"",F62&lt;&gt;""),E62*F62,"")</f>
      </c>
      <c r="H62">
        <f>IF(G62="","",IF(G62&gt;=16,"Critical",IF(G62&gt;=9,"High",IF(G62&gt;=4,"Medium","Low"))))</f>
      </c>
    </row>
    <row r="63" spans="4:11" x14ac:dyDescent="0.25">
      <c r="G63">
        <f>IF(AND(E63&lt;&gt;"",F63&lt;&gt;""),E63*F63,"")</f>
      </c>
      <c r="H63">
        <f>IF(G63="","",IF(G63&gt;=16,"Critical",IF(G63&gt;=9,"High",IF(G63&gt;=4,"Medium","Low"))))</f>
      </c>
    </row>
    <row r="64" spans="4:11" x14ac:dyDescent="0.25">
      <c r="G64">
        <f>IF(AND(E64&lt;&gt;"",F64&lt;&gt;""),E64*F64,"")</f>
      </c>
      <c r="H64">
        <f>IF(G64="","",IF(G64&gt;=16,"Critical",IF(G64&gt;=9,"High",IF(G64&gt;=4,"Medium","Low"))))</f>
      </c>
    </row>
    <row r="65" spans="4:11" x14ac:dyDescent="0.25">
      <c r="G65">
        <f>IF(AND(E65&lt;&gt;"",F65&lt;&gt;""),E65*F65,"")</f>
      </c>
      <c r="H65">
        <f>IF(G65="","",IF(G65&gt;=16,"Critical",IF(G65&gt;=9,"High",IF(G65&gt;=4,"Medium","Low"))))</f>
      </c>
    </row>
    <row r="66" spans="4:11" x14ac:dyDescent="0.25">
      <c r="G66">
        <f>IF(AND(E66&lt;&gt;"",F66&lt;&gt;""),E66*F66,"")</f>
      </c>
      <c r="H66">
        <f>IF(G66="","",IF(G66&gt;=16,"Critical",IF(G66&gt;=9,"High",IF(G66&gt;=4,"Medium","Low"))))</f>
      </c>
    </row>
    <row r="67" spans="4:11" x14ac:dyDescent="0.25">
      <c r="G67">
        <f>IF(AND(E67&lt;&gt;"",F67&lt;&gt;""),E67*F67,"")</f>
      </c>
      <c r="H67">
        <f>IF(G67="","",IF(G67&gt;=16,"Critical",IF(G67&gt;=9,"High",IF(G67&gt;=4,"Medium","Low"))))</f>
      </c>
    </row>
    <row r="68" spans="4:11" x14ac:dyDescent="0.25">
      <c r="G68">
        <f>IF(AND(E68&lt;&gt;"",F68&lt;&gt;""),E68*F68,"")</f>
      </c>
      <c r="H68">
        <f>IF(G68="","",IF(G68&gt;=16,"Critical",IF(G68&gt;=9,"High",IF(G68&gt;=4,"Medium","Low"))))</f>
      </c>
    </row>
    <row r="69" spans="4:11" x14ac:dyDescent="0.25">
      <c r="G69">
        <f>IF(AND(E69&lt;&gt;"",F69&lt;&gt;""),E69*F69,"")</f>
      </c>
      <c r="H69">
        <f>IF(G69="","",IF(G69&gt;=16,"Critical",IF(G69&gt;=9,"High",IF(G69&gt;=4,"Medium","Low"))))</f>
      </c>
    </row>
    <row r="70" spans="4:11" x14ac:dyDescent="0.25">
      <c r="G70">
        <f>IF(AND(E70&lt;&gt;"",F70&lt;&gt;""),E70*F70,"")</f>
      </c>
      <c r="H70">
        <f>IF(G70="","",IF(G70&gt;=16,"Critical",IF(G70&gt;=9,"High",IF(G70&gt;=4,"Medium","Low"))))</f>
      </c>
    </row>
    <row r="71" spans="4:11" x14ac:dyDescent="0.25">
      <c r="G71">
        <f>IF(AND(E71&lt;&gt;"",F71&lt;&gt;""),E71*F71,"")</f>
      </c>
      <c r="H71">
        <f>IF(G71="","",IF(G71&gt;=16,"Critical",IF(G71&gt;=9,"High",IF(G71&gt;=4,"Medium","Low"))))</f>
      </c>
    </row>
    <row r="72" spans="4:11" x14ac:dyDescent="0.25">
      <c r="G72">
        <f>IF(AND(E72&lt;&gt;"",F72&lt;&gt;""),E72*F72,"")</f>
      </c>
      <c r="H72">
        <f>IF(G72="","",IF(G72&gt;=16,"Critical",IF(G72&gt;=9,"High",IF(G72&gt;=4,"Medium","Low"))))</f>
      </c>
    </row>
    <row r="73" spans="4:11" x14ac:dyDescent="0.25">
      <c r="G73">
        <f>IF(AND(E73&lt;&gt;"",F73&lt;&gt;""),E73*F73,"")</f>
      </c>
      <c r="H73">
        <f>IF(G73="","",IF(G73&gt;=16,"Critical",IF(G73&gt;=9,"High",IF(G73&gt;=4,"Medium","Low"))))</f>
      </c>
    </row>
    <row r="74" spans="4:11" x14ac:dyDescent="0.25">
      <c r="G74">
        <f>IF(AND(E74&lt;&gt;"",F74&lt;&gt;""),E74*F74,"")</f>
      </c>
      <c r="H74">
        <f>IF(G74="","",IF(G74&gt;=16,"Critical",IF(G74&gt;=9,"High",IF(G74&gt;=4,"Medium","Low"))))</f>
      </c>
    </row>
    <row r="75" spans="4:11" x14ac:dyDescent="0.25">
      <c r="G75">
        <f>IF(AND(E75&lt;&gt;"",F75&lt;&gt;""),E75*F75,"")</f>
      </c>
      <c r="H75">
        <f>IF(G75="","",IF(G75&gt;=16,"Critical",IF(G75&gt;=9,"High",IF(G75&gt;=4,"Medium","Low"))))</f>
      </c>
    </row>
    <row r="76" spans="4:11" x14ac:dyDescent="0.25">
      <c r="G76">
        <f>IF(AND(E76&lt;&gt;"",F76&lt;&gt;""),E76*F76,"")</f>
      </c>
      <c r="H76">
        <f>IF(G76="","",IF(G76&gt;=16,"Critical",IF(G76&gt;=9,"High",IF(G76&gt;=4,"Medium","Low"))))</f>
      </c>
    </row>
    <row r="77" spans="4:11" x14ac:dyDescent="0.25">
      <c r="G77">
        <f>IF(AND(E77&lt;&gt;"",F77&lt;&gt;""),E77*F77,"")</f>
      </c>
      <c r="H77">
        <f>IF(G77="","",IF(G77&gt;=16,"Critical",IF(G77&gt;=9,"High",IF(G77&gt;=4,"Medium","Low"))))</f>
      </c>
    </row>
    <row r="78" spans="4:11" x14ac:dyDescent="0.25">
      <c r="G78">
        <f>IF(AND(E78&lt;&gt;"",F78&lt;&gt;""),E78*F78,"")</f>
      </c>
      <c r="H78">
        <f>IF(G78="","",IF(G78&gt;=16,"Critical",IF(G78&gt;=9,"High",IF(G78&gt;=4,"Medium","Low"))))</f>
      </c>
    </row>
    <row r="79" spans="4:11" x14ac:dyDescent="0.25">
      <c r="G79">
        <f>IF(AND(E79&lt;&gt;"",F79&lt;&gt;""),E79*F79,"")</f>
      </c>
      <c r="H79">
        <f>IF(G79="","",IF(G79&gt;=16,"Critical",IF(G79&gt;=9,"High",IF(G79&gt;=4,"Medium","Low"))))</f>
      </c>
    </row>
    <row r="80" spans="4:11" x14ac:dyDescent="0.25">
      <c r="G80">
        <f>IF(AND(E80&lt;&gt;"",F80&lt;&gt;""),E80*F80,"")</f>
      </c>
      <c r="H80">
        <f>IF(G80="","",IF(G80&gt;=16,"Critical",IF(G80&gt;=9,"High",IF(G80&gt;=4,"Medium","Low"))))</f>
      </c>
    </row>
    <row r="81" spans="4:11" x14ac:dyDescent="0.25">
      <c r="G81">
        <f>IF(AND(E81&lt;&gt;"",F81&lt;&gt;""),E81*F81,"")</f>
      </c>
      <c r="H81">
        <f>IF(G81="","",IF(G81&gt;=16,"Critical",IF(G81&gt;=9,"High",IF(G81&gt;=4,"Medium","Low"))))</f>
      </c>
    </row>
    <row r="82" spans="4:11" x14ac:dyDescent="0.25">
      <c r="G82">
        <f>IF(AND(E82&lt;&gt;"",F82&lt;&gt;""),E82*F82,"")</f>
      </c>
      <c r="H82">
        <f>IF(G82="","",IF(G82&gt;=16,"Critical",IF(G82&gt;=9,"High",IF(G82&gt;=4,"Medium","Low"))))</f>
      </c>
    </row>
    <row r="83" spans="4:11" x14ac:dyDescent="0.25">
      <c r="G83">
        <f>IF(AND(E83&lt;&gt;"",F83&lt;&gt;""),E83*F83,"")</f>
      </c>
      <c r="H83">
        <f>IF(G83="","",IF(G83&gt;=16,"Critical",IF(G83&gt;=9,"High",IF(G83&gt;=4,"Medium","Low"))))</f>
      </c>
    </row>
    <row r="84" spans="4:11" x14ac:dyDescent="0.25">
      <c r="G84">
        <f>IF(AND(E84&lt;&gt;"",F84&lt;&gt;""),E84*F84,"")</f>
      </c>
      <c r="H84">
        <f>IF(G84="","",IF(G84&gt;=16,"Critical",IF(G84&gt;=9,"High",IF(G84&gt;=4,"Medium","Low"))))</f>
      </c>
    </row>
    <row r="85" spans="4:11" x14ac:dyDescent="0.25">
      <c r="G85">
        <f>IF(AND(E85&lt;&gt;"",F85&lt;&gt;""),E85*F85,"")</f>
      </c>
      <c r="H85">
        <f>IF(G85="","",IF(G85&gt;=16,"Critical",IF(G85&gt;=9,"High",IF(G85&gt;=4,"Medium","Low"))))</f>
      </c>
    </row>
    <row r="86" spans="4:11" x14ac:dyDescent="0.25">
      <c r="G86">
        <f>IF(AND(E86&lt;&gt;"",F86&lt;&gt;""),E86*F86,"")</f>
      </c>
      <c r="H86">
        <f>IF(G86="","",IF(G86&gt;=16,"Critical",IF(G86&gt;=9,"High",IF(G86&gt;=4,"Medium","Low"))))</f>
      </c>
    </row>
    <row r="87" spans="4:11" x14ac:dyDescent="0.25">
      <c r="G87">
        <f>IF(AND(E87&lt;&gt;"",F87&lt;&gt;""),E87*F87,"")</f>
      </c>
      <c r="H87">
        <f>IF(G87="","",IF(G87&gt;=16,"Critical",IF(G87&gt;=9,"High",IF(G87&gt;=4,"Medium","Low"))))</f>
      </c>
    </row>
    <row r="88" spans="4:11" x14ac:dyDescent="0.25">
      <c r="G88">
        <f>IF(AND(E88&lt;&gt;"",F88&lt;&gt;""),E88*F88,"")</f>
      </c>
      <c r="H88">
        <f>IF(G88="","",IF(G88&gt;=16,"Critical",IF(G88&gt;=9,"High",IF(G88&gt;=4,"Medium","Low"))))</f>
      </c>
    </row>
    <row r="89" spans="4:11" x14ac:dyDescent="0.25">
      <c r="G89">
        <f>IF(AND(E89&lt;&gt;"",F89&lt;&gt;""),E89*F89,"")</f>
      </c>
      <c r="H89">
        <f>IF(G89="","",IF(G89&gt;=16,"Critical",IF(G89&gt;=9,"High",IF(G89&gt;=4,"Medium","Low"))))</f>
      </c>
    </row>
    <row r="90" spans="4:11" x14ac:dyDescent="0.25">
      <c r="G90">
        <f>IF(AND(E90&lt;&gt;"",F90&lt;&gt;""),E90*F90,"")</f>
      </c>
      <c r="H90">
        <f>IF(G90="","",IF(G90&gt;=16,"Critical",IF(G90&gt;=9,"High",IF(G90&gt;=4,"Medium","Low"))))</f>
      </c>
    </row>
    <row r="91" spans="4:11" x14ac:dyDescent="0.25">
      <c r="G91">
        <f>IF(AND(E91&lt;&gt;"",F91&lt;&gt;""),E91*F91,"")</f>
      </c>
      <c r="H91">
        <f>IF(G91="","",IF(G91&gt;=16,"Critical",IF(G91&gt;=9,"High",IF(G91&gt;=4,"Medium","Low"))))</f>
      </c>
    </row>
    <row r="92" spans="4:11" x14ac:dyDescent="0.25">
      <c r="G92">
        <f>IF(AND(E92&lt;&gt;"",F92&lt;&gt;""),E92*F92,"")</f>
      </c>
      <c r="H92">
        <f>IF(G92="","",IF(G92&gt;=16,"Critical",IF(G92&gt;=9,"High",IF(G92&gt;=4,"Medium","Low"))))</f>
      </c>
    </row>
    <row r="93" spans="4:11" x14ac:dyDescent="0.25">
      <c r="G93">
        <f>IF(AND(E93&lt;&gt;"",F93&lt;&gt;""),E93*F93,"")</f>
      </c>
      <c r="H93">
        <f>IF(G93="","",IF(G93&gt;=16,"Critical",IF(G93&gt;=9,"High",IF(G93&gt;=4,"Medium","Low"))))</f>
      </c>
    </row>
    <row r="94" spans="4:11" x14ac:dyDescent="0.25">
      <c r="G94">
        <f>IF(AND(E94&lt;&gt;"",F94&lt;&gt;""),E94*F94,"")</f>
      </c>
      <c r="H94">
        <f>IF(G94="","",IF(G94&gt;=16,"Critical",IF(G94&gt;=9,"High",IF(G94&gt;=4,"Medium","Low"))))</f>
      </c>
    </row>
    <row r="95" spans="4:11" x14ac:dyDescent="0.25">
      <c r="G95">
        <f>IF(AND(E95&lt;&gt;"",F95&lt;&gt;""),E95*F95,"")</f>
      </c>
      <c r="H95">
        <f>IF(G95="","",IF(G95&gt;=16,"Critical",IF(G95&gt;=9,"High",IF(G95&gt;=4,"Medium","Low"))))</f>
      </c>
    </row>
    <row r="96" spans="4:11" x14ac:dyDescent="0.25">
      <c r="G96">
        <f>IF(AND(E96&lt;&gt;"",F96&lt;&gt;""),E96*F96,"")</f>
      </c>
      <c r="H96">
        <f>IF(G96="","",IF(G96&gt;=16,"Critical",IF(G96&gt;=9,"High",IF(G96&gt;=4,"Medium","Low"))))</f>
      </c>
    </row>
    <row r="97" spans="4:11" x14ac:dyDescent="0.25">
      <c r="G97">
        <f>IF(AND(E97&lt;&gt;"",F97&lt;&gt;""),E97*F97,"")</f>
      </c>
      <c r="H97">
        <f>IF(G97="","",IF(G97&gt;=16,"Critical",IF(G97&gt;=9,"High",IF(G97&gt;=4,"Medium","Low"))))</f>
      </c>
    </row>
    <row r="98" spans="4:11" x14ac:dyDescent="0.25">
      <c r="G98">
        <f>IF(AND(E98&lt;&gt;"",F98&lt;&gt;""),E98*F98,"")</f>
      </c>
      <c r="H98">
        <f>IF(G98="","",IF(G98&gt;=16,"Critical",IF(G98&gt;=9,"High",IF(G98&gt;=4,"Medium","Low"))))</f>
      </c>
    </row>
    <row r="99" spans="4:11" x14ac:dyDescent="0.25">
      <c r="G99">
        <f>IF(AND(E99&lt;&gt;"",F99&lt;&gt;""),E99*F99,"")</f>
      </c>
      <c r="H99">
        <f>IF(G99="","",IF(G99&gt;=16,"Critical",IF(G99&gt;=9,"High",IF(G99&gt;=4,"Medium","Low"))))</f>
      </c>
    </row>
    <row r="100" spans="4:11" x14ac:dyDescent="0.25">
      <c r="G100">
        <f>IF(AND(E100&lt;&gt;"",F100&lt;&gt;""),E100*F100,"")</f>
      </c>
      <c r="H100">
        <f>IF(G100="","",IF(G100&gt;=16,"Critical",IF(G100&gt;=9,"High",IF(G100&gt;=4,"Medium","Low"))))</f>
      </c>
    </row>
    <row r="101" spans="4:11" x14ac:dyDescent="0.25"/>
    <row r="102" spans="4:11" x14ac:dyDescent="0.25"/>
    <row r="103" spans="4:11" x14ac:dyDescent="0.25"/>
    <row r="104" spans="4:11" x14ac:dyDescent="0.25"/>
    <row r="105" spans="4:11" x14ac:dyDescent="0.25"/>
    <row r="106" spans="4:11" x14ac:dyDescent="0.25"/>
    <row r="107" spans="4:11" x14ac:dyDescent="0.25"/>
    <row r="108" spans="4:11" x14ac:dyDescent="0.25"/>
    <row r="109" spans="4:11" x14ac:dyDescent="0.25"/>
    <row r="110" spans="4:11" x14ac:dyDescent="0.25"/>
    <row r="111" spans="4:11" x14ac:dyDescent="0.25"/>
    <row r="112" spans="4:11" x14ac:dyDescent="0.25"/>
    <row r="113" spans="4:11" x14ac:dyDescent="0.25"/>
    <row r="114" spans="4:11" x14ac:dyDescent="0.25"/>
    <row r="115" spans="4:11" x14ac:dyDescent="0.25"/>
    <row r="116" spans="4:11" x14ac:dyDescent="0.25"/>
    <row r="117" spans="4:11" x14ac:dyDescent="0.25"/>
    <row r="118" spans="4:11" x14ac:dyDescent="0.25"/>
    <row r="119" spans="4:11" x14ac:dyDescent="0.25"/>
    <row r="120" spans="4:11" x14ac:dyDescent="0.25"/>
    <row r="121" spans="4:11" x14ac:dyDescent="0.25"/>
    <row r="122" spans="4:11" x14ac:dyDescent="0.25"/>
    <row r="123" spans="4:11" x14ac:dyDescent="0.25"/>
    <row r="124" spans="4:11" x14ac:dyDescent="0.25"/>
    <row r="125" spans="4:11" x14ac:dyDescent="0.25"/>
    <row r="126" spans="4:11" x14ac:dyDescent="0.25"/>
    <row r="127" spans="4:11" x14ac:dyDescent="0.25"/>
    <row r="128" spans="4:11" x14ac:dyDescent="0.25"/>
    <row r="129" spans="4:11" x14ac:dyDescent="0.25"/>
    <row r="130" spans="4:11" x14ac:dyDescent="0.25"/>
    <row r="131" spans="4:11" x14ac:dyDescent="0.25"/>
    <row r="132" spans="4:11" x14ac:dyDescent="0.25"/>
    <row r="133" spans="4:11" x14ac:dyDescent="0.25"/>
    <row r="134" spans="4:11" x14ac:dyDescent="0.25"/>
    <row r="135" spans="4:11" x14ac:dyDescent="0.25"/>
    <row r="136" spans="4:11" x14ac:dyDescent="0.25"/>
    <row r="137" spans="4:11" x14ac:dyDescent="0.25"/>
    <row r="138" spans="4:11" x14ac:dyDescent="0.25"/>
    <row r="139" spans="4:11" x14ac:dyDescent="0.25"/>
    <row r="140" spans="4:11" x14ac:dyDescent="0.25"/>
    <row r="141" spans="4:11" x14ac:dyDescent="0.25"/>
    <row r="142" spans="4:11" x14ac:dyDescent="0.25"/>
    <row r="143" spans="4:11" x14ac:dyDescent="0.25"/>
    <row r="144" spans="4:11" x14ac:dyDescent="0.25"/>
    <row r="145" spans="4:11" x14ac:dyDescent="0.25"/>
    <row r="146" spans="4:11" x14ac:dyDescent="0.25"/>
    <row r="147" spans="4:11" x14ac:dyDescent="0.25"/>
    <row r="148" spans="4:11" x14ac:dyDescent="0.25"/>
    <row r="149" spans="4:11" x14ac:dyDescent="0.25"/>
    <row r="150" spans="4:11" x14ac:dyDescent="0.25"/>
    <row r="151" spans="4:11" x14ac:dyDescent="0.25"/>
    <row r="152" spans="4:11" x14ac:dyDescent="0.25"/>
    <row r="153" spans="4:11" x14ac:dyDescent="0.25"/>
    <row r="154" spans="4:11" x14ac:dyDescent="0.25"/>
    <row r="155" spans="4:11" x14ac:dyDescent="0.25"/>
    <row r="156" spans="4:11" x14ac:dyDescent="0.25"/>
    <row r="157" spans="4:11" x14ac:dyDescent="0.25"/>
    <row r="158" spans="4:11" x14ac:dyDescent="0.25"/>
    <row r="159" spans="4:11" x14ac:dyDescent="0.25"/>
    <row r="160" spans="4:11" x14ac:dyDescent="0.25"/>
    <row r="161" spans="4:11" x14ac:dyDescent="0.25"/>
    <row r="162" spans="4:11" x14ac:dyDescent="0.25"/>
    <row r="163" spans="4:11" x14ac:dyDescent="0.25"/>
    <row r="164" spans="4:11" x14ac:dyDescent="0.25"/>
    <row r="165" spans="4:11" x14ac:dyDescent="0.25"/>
    <row r="166" spans="4:11" x14ac:dyDescent="0.25"/>
    <row r="167" spans="4:11" x14ac:dyDescent="0.25"/>
    <row r="168" spans="4:11" x14ac:dyDescent="0.25"/>
    <row r="169" spans="4:11" x14ac:dyDescent="0.25"/>
    <row r="170" spans="4:11" x14ac:dyDescent="0.25"/>
    <row r="171" spans="4:11" x14ac:dyDescent="0.25"/>
    <row r="172" spans="4:11" x14ac:dyDescent="0.25"/>
    <row r="173" spans="4:11" x14ac:dyDescent="0.25"/>
    <row r="174" spans="4:11" x14ac:dyDescent="0.25"/>
    <row r="175" spans="4:11" x14ac:dyDescent="0.25"/>
    <row r="176" spans="4:11" x14ac:dyDescent="0.25"/>
    <row r="177" spans="4:11" x14ac:dyDescent="0.25"/>
    <row r="178" spans="4:11" x14ac:dyDescent="0.25"/>
    <row r="179" spans="4:11" x14ac:dyDescent="0.25"/>
    <row r="180" spans="4:11" x14ac:dyDescent="0.25"/>
    <row r="181" spans="4:11" x14ac:dyDescent="0.25"/>
    <row r="182" spans="4:11" x14ac:dyDescent="0.25"/>
    <row r="183" spans="4:11" x14ac:dyDescent="0.25"/>
    <row r="184" spans="4:11" x14ac:dyDescent="0.25"/>
    <row r="185" spans="4:11" x14ac:dyDescent="0.25"/>
    <row r="186" spans="4:11" x14ac:dyDescent="0.25"/>
    <row r="187" spans="4:11" x14ac:dyDescent="0.25"/>
    <row r="188" spans="4:11" x14ac:dyDescent="0.25"/>
    <row r="189" spans="4:11" x14ac:dyDescent="0.25"/>
    <row r="190" spans="4:11" x14ac:dyDescent="0.25"/>
    <row r="191" spans="4:11" x14ac:dyDescent="0.25"/>
    <row r="192" spans="4:11" x14ac:dyDescent="0.25"/>
    <row r="193" spans="4:11" x14ac:dyDescent="0.25"/>
    <row r="194" spans="4:11" x14ac:dyDescent="0.25"/>
    <row r="195" spans="4:11" x14ac:dyDescent="0.25"/>
    <row r="196" spans="4:11" x14ac:dyDescent="0.25"/>
    <row r="197" spans="4:11" x14ac:dyDescent="0.25"/>
    <row r="198" spans="4:11" x14ac:dyDescent="0.25"/>
    <row r="199" spans="4:11" x14ac:dyDescent="0.25"/>
    <row r="200" spans="4:11" x14ac:dyDescent="0.25"/>
  </sheetData>
  <autoFilter ref="A1:O1"/>
  <conditionalFormatting sqref="H2:H200">
    <cfRule type="containsText" dxfId="0" priority="1">
      <formula>NOT(ISERROR(SEARCH("Critical",H2)))</formula>
    </cfRule>
  </conditionalFormatting>
  <conditionalFormatting sqref="H2:H200">
    <cfRule type="containsText" dxfId="1" priority="1">
      <formula>NOT(ISERROR(SEARCH("High",H2)))</formula>
    </cfRule>
  </conditionalFormatting>
  <conditionalFormatting sqref="H2:H200">
    <cfRule type="containsText" dxfId="2" priority="1">
      <formula>NOT(ISERROR(SEARCH("Medium",H2)))</formula>
    </cfRule>
  </conditionalFormatting>
  <conditionalFormatting sqref="H2:H200">
    <cfRule type="containsText" dxfId="3" priority="1">
      <formula>NOT(ISERROR(SEARCH("Low",H2)))</formula>
    </cfRule>
  </conditionalFormatting>
  <dataValidations count="8">
    <dataValidation type="list" allowBlank="1" sqref="D10:D200">
      <formula1>"Performance,Fairness,Security,Privacy,Legal/Compliance,Operational,Reputational"</formula1>
    </dataValidation>
    <dataValidation type="list" allowBlank="1" sqref="D8:D200">
      <formula1>"Performance,Fairness,Security,Privacy,Legal/Compliance,Operational,Reputational"</formula1>
    </dataValidation>
    <dataValidation type="list" allowBlank="1" sqref="E10:F200">
      <formula1>"1,2,3,4,5"</formula1>
    </dataValidation>
    <dataValidation type="list" allowBlank="1" sqref="E8:F200">
      <formula1>"1,2,3,4,5"</formula1>
    </dataValidation>
    <dataValidation type="list" allowBlank="1" sqref="J10:J200">
      <formula1>"Not started,In progress,Implemented,Verified,Accepted"</formula1>
    </dataValidation>
    <dataValidation type="list" allowBlank="1" sqref="J8:J200">
      <formula1>"Not started,In progress,Implemented,Verified,Accepted"</formula1>
    </dataValidation>
    <dataValidation type="list" allowBlank="1" sqref="K10:K200">
      <formula1>"Critical,High,Medium,Low,Negligible"</formula1>
    </dataValidation>
    <dataValidation type="list" allowBlank="1" sqref="K8:K200">
      <formula1>"Critical,High,Medium,Low,Negligible"</formula1>
    </dataValidation>
  </dataValidations>
  <pageSetup orientation="landscape" fitToWidth="1" fitToHeight="0"/>
  <headerFooter>
    <oddHeader>&amp;L&amp;BAI Risk Assessment Matrix&amp;R&amp;D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BF24"/>
  </sheetPr>
  <dimension ref="A1:F8"/>
  <sheetFormatPr defaultRowHeight="15" outlineLevelRow="0" outlineLevelCol="0" x14ac:dyDescent="55"/>
  <cols>
    <col min="1" max="1" width="20" customWidth="1"/>
    <col min="2" max="6" width="16" customWidth="1"/>
  </cols>
  <sheetData>
    <row r="1" spans="1:6" s="8" customFormat="1" x14ac:dyDescent="0.25">
      <c r="A1" s="8" t="s">
        <v>96</v>
      </c>
      <c r="B1" s="8"/>
      <c r="C1" s="8"/>
      <c r="D1" s="8"/>
      <c r="E1" s="8"/>
      <c r="F1" s="8"/>
    </row>
    <row r="3" spans="1:6" s="9" customFormat="1" x14ac:dyDescent="0.25">
      <c r="A3" s="9" t="s">
        <v>97</v>
      </c>
      <c r="B3" s="9" t="s">
        <v>98</v>
      </c>
      <c r="C3" s="9" t="s">
        <v>99</v>
      </c>
      <c r="D3" s="9" t="s">
        <v>100</v>
      </c>
      <c r="E3" s="9" t="s">
        <v>101</v>
      </c>
      <c r="F3" s="9" t="s">
        <v>102</v>
      </c>
    </row>
    <row r="4" spans="1:6" x14ac:dyDescent="0.25">
      <c r="A4" s="9" t="s">
        <v>103</v>
      </c>
      <c r="B4" s="10" t="s">
        <v>104</v>
      </c>
      <c r="C4" s="11" t="s">
        <v>105</v>
      </c>
      <c r="D4" s="11" t="s">
        <v>106</v>
      </c>
      <c r="E4" s="12" t="s">
        <v>107</v>
      </c>
      <c r="F4" s="12" t="s">
        <v>108</v>
      </c>
    </row>
    <row r="5" spans="1:6" x14ac:dyDescent="0.25">
      <c r="A5" s="9" t="s">
        <v>109</v>
      </c>
      <c r="B5" s="10" t="s">
        <v>110</v>
      </c>
      <c r="C5" s="10" t="s">
        <v>111</v>
      </c>
      <c r="D5" s="11" t="s">
        <v>112</v>
      </c>
      <c r="E5" s="12" t="s">
        <v>113</v>
      </c>
      <c r="F5" s="12" t="s">
        <v>107</v>
      </c>
    </row>
    <row r="6" spans="1:6" x14ac:dyDescent="0.25">
      <c r="A6" s="9" t="s">
        <v>114</v>
      </c>
      <c r="B6" s="13" t="s">
        <v>115</v>
      </c>
      <c r="C6" s="10" t="s">
        <v>116</v>
      </c>
      <c r="D6" s="11" t="s">
        <v>117</v>
      </c>
      <c r="E6" s="11" t="s">
        <v>112</v>
      </c>
      <c r="F6" s="11" t="s">
        <v>106</v>
      </c>
    </row>
    <row r="7" spans="1:6" x14ac:dyDescent="0.25">
      <c r="A7" s="9" t="s">
        <v>118</v>
      </c>
      <c r="B7" s="13" t="s">
        <v>119</v>
      </c>
      <c r="C7" s="10" t="s">
        <v>110</v>
      </c>
      <c r="D7" s="10" t="s">
        <v>116</v>
      </c>
      <c r="E7" s="10" t="s">
        <v>111</v>
      </c>
      <c r="F7" s="11" t="s">
        <v>105</v>
      </c>
    </row>
    <row r="8" spans="1:6" x14ac:dyDescent="0.25">
      <c r="A8" s="9" t="s">
        <v>120</v>
      </c>
      <c r="B8" s="13" t="s">
        <v>121</v>
      </c>
      <c r="C8" s="13" t="s">
        <v>119</v>
      </c>
      <c r="D8" s="13" t="s">
        <v>115</v>
      </c>
      <c r="E8" s="10" t="s">
        <v>110</v>
      </c>
      <c r="F8" s="10" t="s">
        <v>104</v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M29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14" customFormat="1" x14ac:dyDescent="0.25">
      <c r="A1" s="14" t="s">
        <v>122</v>
      </c>
    </row>
    <row r="3" spans="1:7" x14ac:dyDescent="0.25">
      <c r="A3" s="15" t="s">
        <v>123</v>
      </c>
      <c r="C3" s="15" t="s">
        <v>124</v>
      </c>
      <c r="E3" s="15" t="s">
        <v>125</v>
      </c>
      <c r="G3" s="15" t="s">
        <v>126</v>
      </c>
    </row>
    <row r="4" ht="36" customHeight="1" spans="1:7" x14ac:dyDescent="0.25">
      <c r="A4" s="16">
        <f>COUNTA('Risk Register'!A2:A200)</f>
      </c>
      <c r="C4" s="17">
        <f>COUNTIF('Risk Register'!H2:H200,"Critical")+COUNTIF('Risk Register'!H2:H200,"High")</f>
      </c>
      <c r="E4" s="18">
        <f>COUNTIF('Risk Register'!J2:J200,"Implemented")+COUNTIF('Risk Register'!J2:J200,"Verified")</f>
      </c>
      <c r="G4" s="19">
        <f>IFERROR(AVERAGE('Risk Register'!G2:G200),"")</f>
      </c>
    </row>
    <row r="8" spans="1:1" x14ac:dyDescent="0.25">
      <c r="A8" s="20" t="s">
        <v>127</v>
      </c>
    </row>
    <row r="9" spans="1:1" x14ac:dyDescent="0.25">
      <c r="A9" s="21"/>
    </row>
    <row r="10" spans="1:1" x14ac:dyDescent="0.25">
      <c r="A10" s="22" t="s">
        <v>97</v>
      </c>
    </row>
    <row r="11" spans="1:12" x14ac:dyDescent="0.25">
      <c r="A11" s="23" t="s">
        <v>128</v>
      </c>
      <c r="B11" s="24"/>
      <c r="C11" s="25"/>
      <c r="D11" s="25"/>
      <c r="E11" s="26"/>
      <c r="F11" s="26"/>
      <c r="G11" s="26"/>
      <c r="H11" s="26"/>
      <c r="I11" s="26"/>
      <c r="J11" s="26"/>
      <c r="K11" s="27"/>
      <c r="L11" s="28">
        <v>1</v>
      </c>
    </row>
    <row r="12" spans="1:12" x14ac:dyDescent="0.25">
      <c r="A12" s="23" t="s">
        <v>129</v>
      </c>
      <c r="B12" s="29"/>
      <c r="C12" s="30"/>
      <c r="D12" s="30"/>
      <c r="E12" s="30"/>
      <c r="F12" s="30"/>
      <c r="G12" s="30"/>
      <c r="H12" s="30"/>
      <c r="I12" s="30"/>
      <c r="J12" s="30"/>
      <c r="K12" s="31"/>
      <c r="L12" s="28">
        <v>3</v>
      </c>
    </row>
    <row r="13" spans="1:12" x14ac:dyDescent="0.25">
      <c r="A13" s="23" t="s">
        <v>44</v>
      </c>
      <c r="B13" s="32"/>
      <c r="C13" s="33"/>
      <c r="D13" s="33"/>
      <c r="E13" s="33"/>
      <c r="F13" s="33"/>
      <c r="G13" s="33"/>
      <c r="H13" s="33"/>
      <c r="I13" s="26"/>
      <c r="J13" s="26"/>
      <c r="K13" s="27"/>
      <c r="L13" s="28">
        <v>2</v>
      </c>
    </row>
    <row r="14" spans="1:12" x14ac:dyDescent="0.25">
      <c r="A14" s="23" t="s">
        <v>55</v>
      </c>
      <c r="B14" s="34"/>
      <c r="C14" s="26"/>
      <c r="D14" s="26"/>
      <c r="E14" s="26"/>
      <c r="F14" s="26"/>
      <c r="G14" s="26"/>
      <c r="H14" s="26"/>
      <c r="I14" s="26"/>
      <c r="J14" s="26"/>
      <c r="K14" s="27"/>
      <c r="L14" s="28">
        <v>0</v>
      </c>
    </row>
    <row r="16" spans="1:1" x14ac:dyDescent="0.25">
      <c r="A16" s="20" t="s">
        <v>130</v>
      </c>
    </row>
    <row r="17" spans="1:1" x14ac:dyDescent="0.25">
      <c r="A17" s="21"/>
    </row>
    <row r="18" spans="1:1" x14ac:dyDescent="0.25">
      <c r="A18" s="22" t="s">
        <v>97</v>
      </c>
    </row>
    <row r="19" spans="1:12" x14ac:dyDescent="0.25">
      <c r="A19" s="23" t="s">
        <v>41</v>
      </c>
      <c r="B19" s="35"/>
      <c r="C19" s="36"/>
      <c r="D19" s="36"/>
      <c r="E19" s="36"/>
      <c r="F19" s="36"/>
      <c r="G19" s="26"/>
      <c r="H19" s="26"/>
      <c r="I19" s="26"/>
      <c r="J19" s="26"/>
      <c r="K19" s="27"/>
      <c r="L19" s="28">
        <v>1</v>
      </c>
    </row>
    <row r="20" spans="1:12" x14ac:dyDescent="0.25">
      <c r="A20" s="23" t="s">
        <v>52</v>
      </c>
      <c r="B20" s="37"/>
      <c r="C20" s="38"/>
      <c r="D20" s="38"/>
      <c r="E20" s="38"/>
      <c r="F20" s="38"/>
      <c r="G20" s="38"/>
      <c r="H20" s="38"/>
      <c r="I20" s="38"/>
      <c r="J20" s="38"/>
      <c r="K20" s="39"/>
      <c r="L20" s="28">
        <v>2</v>
      </c>
    </row>
    <row r="21" spans="1:12" x14ac:dyDescent="0.25">
      <c r="A21" s="23" t="s">
        <v>63</v>
      </c>
      <c r="B21" s="24"/>
      <c r="C21" s="25"/>
      <c r="D21" s="25"/>
      <c r="E21" s="25"/>
      <c r="F21" s="25"/>
      <c r="G21" s="26"/>
      <c r="H21" s="26"/>
      <c r="I21" s="26"/>
      <c r="J21" s="26"/>
      <c r="K21" s="27"/>
      <c r="L21" s="28">
        <v>1</v>
      </c>
    </row>
    <row r="22" spans="1:12" x14ac:dyDescent="0.25">
      <c r="A22" s="23" t="s">
        <v>72</v>
      </c>
      <c r="B22" s="40"/>
      <c r="C22" s="41"/>
      <c r="D22" s="41"/>
      <c r="E22" s="41"/>
      <c r="F22" s="41"/>
      <c r="G22" s="26"/>
      <c r="H22" s="26"/>
      <c r="I22" s="26"/>
      <c r="J22" s="26"/>
      <c r="K22" s="27"/>
      <c r="L22" s="28">
        <v>1</v>
      </c>
    </row>
    <row r="23" spans="1:12" x14ac:dyDescent="0.25">
      <c r="A23" s="23" t="s">
        <v>90</v>
      </c>
      <c r="B23" s="42"/>
      <c r="C23" s="43"/>
      <c r="D23" s="43"/>
      <c r="E23" s="43"/>
      <c r="F23" s="43"/>
      <c r="G23" s="26"/>
      <c r="H23" s="26"/>
      <c r="I23" s="26"/>
      <c r="J23" s="26"/>
      <c r="K23" s="27"/>
      <c r="L23" s="28">
        <v>1</v>
      </c>
    </row>
    <row r="25" spans="1:1" x14ac:dyDescent="0.25">
      <c r="A25" s="20" t="s">
        <v>131</v>
      </c>
    </row>
    <row r="26" spans="1:1" x14ac:dyDescent="0.25">
      <c r="A26" s="21"/>
    </row>
    <row r="27" spans="1:13" x14ac:dyDescent="0.25">
      <c r="A27" s="44" t="s">
        <v>54</v>
      </c>
      <c r="B27" s="34"/>
      <c r="C27" s="45"/>
      <c r="D27" s="46"/>
      <c r="E27" s="46"/>
      <c r="F27" s="46"/>
      <c r="G27" s="46"/>
      <c r="H27" s="46"/>
      <c r="I27" s="46"/>
      <c r="J27" s="46"/>
      <c r="K27" s="47"/>
      <c r="L27" s="48" t="s">
        <v>132</v>
      </c>
      <c r="M27" s="49" t="s">
        <v>133</v>
      </c>
    </row>
    <row r="28" spans="1:13" x14ac:dyDescent="0.25">
      <c r="A28" s="44" t="s">
        <v>43</v>
      </c>
      <c r="B28" s="32"/>
      <c r="C28" s="33"/>
      <c r="D28" s="33"/>
      <c r="E28" s="33"/>
      <c r="F28" s="33"/>
      <c r="G28" s="33"/>
      <c r="H28" s="33"/>
      <c r="I28" s="46"/>
      <c r="J28" s="46"/>
      <c r="K28" s="47"/>
      <c r="L28" s="50" t="s">
        <v>134</v>
      </c>
      <c r="M28" s="49" t="s">
        <v>135</v>
      </c>
    </row>
    <row r="29" spans="1:13" x14ac:dyDescent="0.25">
      <c r="A29" s="44" t="s">
        <v>82</v>
      </c>
      <c r="B29" s="24"/>
      <c r="C29" s="25"/>
      <c r="D29" s="46"/>
      <c r="E29" s="46"/>
      <c r="F29" s="46"/>
      <c r="G29" s="46"/>
      <c r="H29" s="46"/>
      <c r="I29" s="46"/>
      <c r="J29" s="46"/>
      <c r="K29" s="47"/>
      <c r="L29" s="51" t="s">
        <v>132</v>
      </c>
      <c r="M29" s="49" t="s">
        <v>133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Risk Register</vt:lpstr>
      <vt:lpstr>Risk Heatmap Guide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